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4" i="2"/>
  <c r="E24" i="3" l="1"/>
  <c r="F23"/>
  <c r="F22"/>
  <c r="F21"/>
  <c r="F20"/>
  <c r="F19"/>
  <c r="F18"/>
  <c r="F17"/>
  <c r="F16"/>
  <c r="F15"/>
  <c r="F14"/>
  <c r="F13"/>
  <c r="F12"/>
  <c r="E12"/>
  <c r="F11"/>
  <c r="F10"/>
  <c r="F24" l="1"/>
  <c r="D8" i="2"/>
</calcChain>
</file>

<file path=xl/sharedStrings.xml><?xml version="1.0" encoding="utf-8"?>
<sst xmlns="http://schemas.openxmlformats.org/spreadsheetml/2006/main" count="180" uniqueCount="132">
  <si>
    <t>Площадь жилых помещений</t>
  </si>
  <si>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</si>
  <si>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</si>
  <si>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</si>
  <si>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</si>
  <si>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</si>
  <si>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</si>
  <si>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</si>
  <si>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</si>
  <si>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</si>
  <si>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</si>
  <si>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</si>
  <si>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</si>
  <si>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</si>
  <si>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</si>
  <si>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</si>
  <si>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</si>
  <si>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</si>
  <si>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</si>
  <si>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</si>
  <si>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</si>
  <si>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</si>
  <si>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</si>
  <si>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</si>
  <si>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</si>
  <si>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</si>
  <si>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</si>
  <si>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</si>
  <si>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</si>
  <si>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</si>
  <si>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</si>
  <si>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</si>
  <si>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</si>
  <si>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</si>
  <si>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</si>
  <si>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</si>
  <si>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</si>
  <si>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</si>
  <si>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</si>
  <si>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</si>
  <si>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</si>
  <si>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</si>
  <si>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</si>
  <si>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</si>
  <si>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</si>
  <si>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</si>
  <si>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</si>
  <si>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</si>
  <si>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</si>
  <si>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</si>
  <si>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</si>
  <si>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</si>
  <si>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</si>
  <si>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</si>
  <si>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</si>
  <si>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</si>
  <si>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Услуга спецтехники</t>
  </si>
  <si>
    <t>Уборка контейнерной площадки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</si>
  <si>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</si>
  <si>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</si>
  <si>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</si>
  <si>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</si>
  <si>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</si>
  <si>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</si>
  <si>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</si>
  <si>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</si>
  <si>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</si>
  <si>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Исполнитель__________________</t>
  </si>
  <si>
    <t>Ген.директор ООО "Мастер- Сервис"</t>
  </si>
  <si>
    <t>ФИНАНСОВЫЙ РЕЗУЛЬТАТ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</si>
  <si>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</si>
  <si>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</si>
  <si>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</si>
  <si>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Пузакова  , дом 42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</si>
  <si>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</si>
  <si>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</si>
  <si>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</si>
  <si>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</si>
  <si>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</si>
  <si>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</si>
  <si>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</si>
  <si>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</si>
  <si>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</si>
  <si>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</si>
  <si>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</si>
  <si>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</si>
  <si>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</si>
  <si>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</si>
  <si>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инженерных сетей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</si>
  <si>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</si>
  <si>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</si>
  <si>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</si>
  <si>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r>
      <t xml:space="preserve">Техническое обслуживание внутридомового </t>
    </r>
    <r>
      <rPr>
        <sz val="10"/>
        <rFont val="Arial"/>
        <family val="2"/>
        <charset val="204"/>
      </rPr>
      <t>газового оборудования</t>
    </r>
  </si>
  <si>
    <t>Согласно Перечню, утвержденному ПП РФ от 03.04.2013г №290 (пп. 1-20, за искл. Пп7/8, 7/9) ПОСТОЯННО</t>
  </si>
  <si>
    <r>
      <t xml:space="preserve">Работы по содержанию придомового </t>
    </r>
    <r>
      <rPr>
        <sz val="9"/>
        <rFont val="Arial"/>
        <family val="2"/>
        <charset val="204"/>
      </rPr>
      <t>земельного участка</t>
    </r>
    <r>
      <rPr>
        <sz val="8"/>
        <rFont val="Arial"/>
        <family val="2"/>
        <charset val="204"/>
      </rPr>
      <t xml:space="preserve"> ,МАФ,озеленение и благоустройсва  .</t>
    </r>
  </si>
  <si>
    <t>Согласно Перечню, утвержденному ПП РФ от 03.04.2013г №290 (пп. 24,25)в ручную.</t>
  </si>
  <si>
    <t>Дератизация и дизенсекция МОП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</si>
  <si>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</si>
  <si>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</si>
  <si>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</si>
  <si>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</si>
  <si>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</si>
  <si>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Здания  МКД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</si>
  <si>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</si>
  <si>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</si>
  <si>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</si>
  <si>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</si>
  <si>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</si>
  <si>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</si>
  <si>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маш\час</t>
  </si>
  <si>
    <t>Услуга спецтехники(январь, февраль)</t>
  </si>
  <si>
    <t>Долг СП перед УК в сумме руб на 01.01.2023г</t>
  </si>
  <si>
    <t>Вывешивание табличек</t>
  </si>
  <si>
    <t>Завоз песка</t>
  </si>
  <si>
    <t>Ремонт мягкой кровли  53,54,110,95</t>
  </si>
  <si>
    <t xml:space="preserve">Ремонт входных групп </t>
  </si>
  <si>
    <t xml:space="preserve"> Восстановление отдельных участков железобетонных полов под.1-4</t>
  </si>
  <si>
    <t>Изготовление и установка отлива на вход.козырек под.4</t>
  </si>
  <si>
    <t xml:space="preserve"> Герметизация стыков стенов. панелей кв.85</t>
  </si>
  <si>
    <t>м.п.</t>
  </si>
  <si>
    <t>Подсыпка пескосолянной смесью</t>
  </si>
  <si>
    <t>Очистка снега , наледи, сосулек</t>
  </si>
  <si>
    <t>м.п</t>
  </si>
  <si>
    <t>Очистка снега с козырьков над подъездами</t>
  </si>
  <si>
    <t>Услуги спецтехники (Трактор)(ноябрь, декабрь)</t>
  </si>
  <si>
    <t>Задолженность на 01.01.2023 г.(руб)</t>
  </si>
  <si>
    <t>Задолженнность на 01.01.2024 г</t>
  </si>
  <si>
    <t>Оплачены работы  (услуги) 2023 г</t>
  </si>
  <si>
    <t>Долг СП перед УК в сумме руб на 01.01.2024 г</t>
  </si>
  <si>
    <t xml:space="preserve"> г.Тула , ул.Пузакова  , д.42 за  2023 год</t>
  </si>
  <si>
    <t>ПЛАН   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</si>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</sst>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6" fillId="3" borderId="0" xfId="0" applyFont="1" applyFill="1" applyBorder="1" applyAlignme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2" fontId="9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8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6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3" borderId="5" xfId="0" applyFont="1" applyFill="1" applyBorder="1" applyAlignment="1">
      <alignment horizontal="center" vertical="center"/>
    </xf>
    <xf numFmtId="4" fontId="26" fillId="3" borderId="5" xfId="0" applyNumberFormat="1" applyFont="1" applyFill="1" applyBorder="1" applyAlignment="1">
      <alignment vertical="center"/>
    </xf>
    <xf numFmtId="4" fontId="22" fillId="3" borderId="5" xfId="0" applyNumberFormat="1" applyFont="1" applyFill="1" applyBorder="1" applyAlignment="1">
      <alignment horizontal="right" vertical="center"/>
    </xf>
    <xf numFmtId="4" fontId="22" fillId="3" borderId="5" xfId="0" applyNumberFormat="1" applyFont="1" applyFill="1" applyBorder="1" applyAlignment="1">
      <alignment horizontal="center" vertical="center"/>
    </xf>
    <xf numFmtId="0" fontId="24" fillId="0" borderId="15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7" fillId="3" borderId="16" xfId="0" applyNumberFormat="1" applyFont="1" applyFill="1" applyBorder="1" applyAlignment="1">
      <alignment horizontal="right" vertical="center"/>
    </xf>
    <xf numFmtId="0" fontId="28" fillId="0" borderId="5" xfId="0" applyFont="1" applyBorder="1" applyAlignment="1">
      <alignment horizontal="center" vertical="center" wrapText="1"/>
    </xf>
    <xf numFmtId="4" fontId="29" fillId="3" borderId="5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7" fillId="3" borderId="0" xfId="0" applyNumberFormat="1" applyFont="1" applyFill="1" applyBorder="1" applyAlignment="1">
      <alignment horizontal="left"/>
    </xf>
    <xf numFmtId="4" fontId="25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31" fillId="0" borderId="5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 vertical="center" wrapText="1"/>
    </xf>
    <xf numFmtId="2" fontId="31" fillId="0" borderId="5" xfId="0" applyNumberFormat="1" applyFont="1" applyFill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0" fontId="30" fillId="3" borderId="12" xfId="0" applyFont="1" applyFill="1" applyBorder="1" applyAlignment="1">
      <alignment horizontal="center" wrapText="1"/>
    </xf>
    <xf numFmtId="0" fontId="30" fillId="3" borderId="6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/>
    </xf>
    <xf numFmtId="2" fontId="33" fillId="3" borderId="5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4" fontId="33" fillId="3" borderId="6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/>
    <xf numFmtId="165" fontId="18" fillId="0" borderId="6" xfId="0" applyNumberFormat="1" applyFont="1" applyBorder="1" applyAlignment="1">
      <alignment horizontal="center" vertical="center"/>
    </xf>
    <xf numFmtId="0" fontId="34" fillId="0" borderId="15" xfId="0" applyFont="1" applyFill="1" applyBorder="1" applyAlignment="1">
      <alignment horizontal="right"/>
    </xf>
    <xf numFmtId="0" fontId="35" fillId="3" borderId="17" xfId="0" applyFont="1" applyFill="1" applyBorder="1" applyAlignment="1">
      <alignment horizontal="right" wrapText="1"/>
    </xf>
    <xf numFmtId="0" fontId="36" fillId="3" borderId="5" xfId="0" applyFont="1" applyFill="1" applyBorder="1" applyAlignment="1">
      <alignment horizontal="right"/>
    </xf>
    <xf numFmtId="0" fontId="36" fillId="0" borderId="5" xfId="0" applyFont="1" applyBorder="1" applyAlignment="1">
      <alignment horizontal="right" wrapText="1"/>
    </xf>
    <xf numFmtId="0" fontId="35" fillId="3" borderId="5" xfId="0" applyFont="1" applyFill="1" applyBorder="1" applyAlignment="1">
      <alignment horizontal="right" vertical="center" wrapText="1"/>
    </xf>
    <xf numFmtId="0" fontId="36" fillId="0" borderId="15" xfId="0" applyFont="1" applyBorder="1" applyAlignment="1">
      <alignment horizontal="right"/>
    </xf>
    <xf numFmtId="164" fontId="5" fillId="3" borderId="6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37" workbookViewId="0">
      <selection activeCell="H36" sqref="H36:S48"/>
    </sheetView>
  </sheetViews>
  <sheetFormatPr defaultRowHeight="15"/>
  <cols>
    <col min="1" max="1" width="3.85546875" customWidth="1"/>
    <col min="2" max="2" width="42.42578125" customWidth="1"/>
    <col min="3" max="3" width="8.5703125" customWidth="1"/>
    <col min="4" max="4" width="9" customWidth="1"/>
    <col min="5" max="5" width="9.5703125" customWidth="1"/>
    <col min="6" max="6" width="9.140625" customWidth="1"/>
    <col min="7" max="7" width="13.5703125" customWidth="1"/>
    <col min="9" max="9" width="10.7109375" bestFit="1" customWidth="1"/>
  </cols>
  <sheetData>
    <row r="1" spans="1:7">
      <c r="E1" s="141" t="s">
        <v>17</v>
      </c>
      <c r="F1" s="141"/>
    </row>
    <row r="2" spans="1:7">
      <c r="D2" s="141" t="s">
        <v>68</v>
      </c>
      <c r="E2" s="141"/>
      <c r="F2" s="141"/>
      <c r="G2" s="141"/>
    </row>
    <row r="3" spans="1:7">
      <c r="D3" s="141" t="s">
        <v>18</v>
      </c>
      <c r="E3" s="141"/>
      <c r="F3" s="141"/>
      <c r="G3" s="141"/>
    </row>
    <row r="5" spans="1:7">
      <c r="A5" s="141" t="s">
        <v>19</v>
      </c>
      <c r="B5" s="141"/>
      <c r="C5" s="141"/>
      <c r="D5" s="141"/>
      <c r="E5" s="141"/>
      <c r="F5" s="141"/>
    </row>
    <row r="6" spans="1:7">
      <c r="A6" s="141" t="s">
        <v>129</v>
      </c>
      <c r="B6" s="141"/>
      <c r="C6" s="141"/>
      <c r="D6" s="141"/>
      <c r="E6" s="141"/>
      <c r="F6" s="141"/>
    </row>
    <row r="7" spans="1:7">
      <c r="A7" s="44"/>
      <c r="B7" s="44"/>
      <c r="C7" s="44"/>
      <c r="D7" s="44"/>
      <c r="E7" s="44"/>
      <c r="F7" s="44"/>
    </row>
    <row r="8" spans="1:7" ht="15.75" customHeight="1">
      <c r="A8" s="1"/>
      <c r="B8" s="2" t="s">
        <v>20</v>
      </c>
      <c r="C8" s="3"/>
      <c r="D8" s="16" t="e">
        <f>#REF!+D9</f>
        <v>#REF!</v>
      </c>
      <c r="E8" s="4"/>
      <c r="F8" s="4"/>
      <c r="G8" s="59">
        <v>15</v>
      </c>
    </row>
    <row r="9" spans="1:7" ht="18.75" customHeight="1">
      <c r="A9" s="1"/>
      <c r="B9" s="5" t="s">
        <v>0</v>
      </c>
      <c r="C9" s="6"/>
      <c r="D9" s="17">
        <v>3478.51</v>
      </c>
      <c r="E9" s="7"/>
      <c r="F9" s="7"/>
      <c r="G9" s="46">
        <v>3478.51</v>
      </c>
    </row>
    <row r="10" spans="1:7" ht="14.25" customHeight="1">
      <c r="A10" s="1"/>
      <c r="B10" s="45" t="s">
        <v>52</v>
      </c>
      <c r="C10" s="6"/>
      <c r="D10" s="17"/>
      <c r="E10" s="7"/>
      <c r="F10" s="7"/>
      <c r="G10" s="46">
        <v>4555.7</v>
      </c>
    </row>
    <row r="11" spans="1:7" ht="18" customHeight="1">
      <c r="A11" s="1"/>
      <c r="B11" s="45" t="s">
        <v>125</v>
      </c>
      <c r="C11" s="6"/>
      <c r="D11" s="17"/>
      <c r="E11" s="7"/>
      <c r="F11" s="7"/>
      <c r="G11" s="64">
        <v>72891.199999999997</v>
      </c>
    </row>
    <row r="12" spans="1:7">
      <c r="A12" s="1"/>
      <c r="B12" s="45" t="s">
        <v>21</v>
      </c>
      <c r="C12" s="6"/>
      <c r="D12" s="17"/>
      <c r="E12" s="7"/>
      <c r="F12" s="7"/>
      <c r="G12" s="61">
        <v>883810.58</v>
      </c>
    </row>
    <row r="13" spans="1:7" ht="14.25" customHeight="1">
      <c r="A13" s="1"/>
      <c r="B13" s="45" t="s">
        <v>22</v>
      </c>
      <c r="C13" s="6"/>
      <c r="D13" s="17"/>
      <c r="E13" s="7"/>
      <c r="F13" s="7"/>
      <c r="G13" s="61">
        <v>886919.81</v>
      </c>
    </row>
    <row r="14" spans="1:7">
      <c r="A14" s="1"/>
      <c r="B14" s="45" t="s">
        <v>126</v>
      </c>
      <c r="C14" s="6"/>
      <c r="D14" s="17"/>
      <c r="E14" s="7"/>
      <c r="F14" s="7"/>
      <c r="G14" s="64">
        <f>G12-G13+G11</f>
        <v>69781.969999999899</v>
      </c>
    </row>
    <row r="15" spans="1:7" ht="14.25" customHeight="1">
      <c r="A15" s="8"/>
      <c r="B15" s="19" t="s">
        <v>1</v>
      </c>
      <c r="C15" s="4"/>
      <c r="D15" s="18">
        <v>331.7</v>
      </c>
      <c r="E15" s="9"/>
      <c r="F15" s="43"/>
      <c r="G15" s="61">
        <v>423.3</v>
      </c>
    </row>
    <row r="16" spans="1:7" ht="17.25" customHeight="1" thickBot="1">
      <c r="A16" s="8"/>
      <c r="B16" s="14" t="s">
        <v>16</v>
      </c>
      <c r="C16" s="4"/>
      <c r="D16" s="15"/>
      <c r="E16" s="15"/>
      <c r="F16" s="10"/>
      <c r="G16" s="47">
        <v>12</v>
      </c>
    </row>
    <row r="17" spans="1:7" ht="15" customHeight="1">
      <c r="A17" s="143" t="s">
        <v>2</v>
      </c>
      <c r="B17" s="145" t="s">
        <v>3</v>
      </c>
      <c r="C17" s="147" t="s">
        <v>23</v>
      </c>
      <c r="D17" s="142" t="s">
        <v>25</v>
      </c>
      <c r="E17" s="139" t="s">
        <v>24</v>
      </c>
      <c r="F17" s="142" t="s">
        <v>26</v>
      </c>
      <c r="G17" s="36" t="s">
        <v>27</v>
      </c>
    </row>
    <row r="18" spans="1:7">
      <c r="A18" s="144"/>
      <c r="B18" s="146"/>
      <c r="C18" s="139"/>
      <c r="D18" s="142"/>
      <c r="E18" s="140"/>
      <c r="F18" s="142"/>
      <c r="G18" s="36" t="s">
        <v>28</v>
      </c>
    </row>
    <row r="19" spans="1:7" ht="25.5">
      <c r="A19" s="36">
        <v>1</v>
      </c>
      <c r="B19" s="48" t="s">
        <v>4</v>
      </c>
      <c r="C19" s="29"/>
      <c r="D19" s="30"/>
      <c r="E19" s="31"/>
      <c r="F19" s="55"/>
      <c r="G19" s="74"/>
    </row>
    <row r="20" spans="1:7" ht="17.25" customHeight="1">
      <c r="A20" s="37"/>
      <c r="B20" s="53" t="s">
        <v>30</v>
      </c>
      <c r="C20" s="29" t="s">
        <v>29</v>
      </c>
      <c r="D20" s="30">
        <v>4555.7</v>
      </c>
      <c r="E20" s="58">
        <v>3</v>
      </c>
      <c r="F20" s="56">
        <v>12</v>
      </c>
      <c r="G20" s="74">
        <v>164005.19999999998</v>
      </c>
    </row>
    <row r="21" spans="1:7" ht="25.5">
      <c r="A21" s="38" t="s">
        <v>5</v>
      </c>
      <c r="B21" s="49" t="s">
        <v>31</v>
      </c>
      <c r="C21" s="29"/>
      <c r="D21" s="30"/>
      <c r="E21" s="58"/>
      <c r="F21" s="56"/>
      <c r="G21" s="74">
        <v>49504.792400000006</v>
      </c>
    </row>
    <row r="22" spans="1:7" ht="18" customHeight="1">
      <c r="A22" s="38"/>
      <c r="B22" s="54" t="s">
        <v>32</v>
      </c>
      <c r="C22" s="29" t="s">
        <v>50</v>
      </c>
      <c r="D22" s="56">
        <v>167</v>
      </c>
      <c r="E22" s="58">
        <v>7</v>
      </c>
      <c r="F22" s="57">
        <v>12</v>
      </c>
      <c r="G22" s="60">
        <v>14028</v>
      </c>
    </row>
    <row r="23" spans="1:7" ht="18" customHeight="1">
      <c r="A23" s="38"/>
      <c r="B23" s="54" t="s">
        <v>33</v>
      </c>
      <c r="C23" s="29" t="s">
        <v>51</v>
      </c>
      <c r="D23" s="130">
        <v>886919.81</v>
      </c>
      <c r="E23" s="58">
        <v>0.04</v>
      </c>
      <c r="F23" s="57">
        <v>1</v>
      </c>
      <c r="G23" s="60">
        <v>35476.792400000006</v>
      </c>
    </row>
    <row r="24" spans="1:7" ht="19.5" customHeight="1">
      <c r="A24" s="38" t="s">
        <v>6</v>
      </c>
      <c r="B24" s="50" t="s">
        <v>34</v>
      </c>
      <c r="C24" s="29"/>
      <c r="D24" s="30"/>
      <c r="E24" s="58"/>
      <c r="F24" s="57"/>
      <c r="G24" s="74">
        <v>204799.552</v>
      </c>
    </row>
    <row r="25" spans="1:7" ht="19.5" customHeight="1">
      <c r="A25" s="38"/>
      <c r="B25" s="132" t="s">
        <v>112</v>
      </c>
      <c r="C25" s="118" t="s">
        <v>54</v>
      </c>
      <c r="D25" s="119">
        <v>4</v>
      </c>
      <c r="E25" s="120">
        <v>811.5</v>
      </c>
      <c r="F25" s="57">
        <v>1</v>
      </c>
      <c r="G25" s="60">
        <v>3246</v>
      </c>
    </row>
    <row r="26" spans="1:7" ht="18.75" customHeight="1">
      <c r="A26" s="38"/>
      <c r="B26" s="133" t="s">
        <v>114</v>
      </c>
      <c r="C26" s="122" t="s">
        <v>29</v>
      </c>
      <c r="D26" s="123">
        <v>134</v>
      </c>
      <c r="E26" s="123">
        <v>700.36</v>
      </c>
      <c r="F26" s="57">
        <v>1</v>
      </c>
      <c r="G26" s="60">
        <v>93848.24</v>
      </c>
    </row>
    <row r="27" spans="1:7" ht="24.75" customHeight="1">
      <c r="A27" s="38"/>
      <c r="B27" s="134" t="s">
        <v>115</v>
      </c>
      <c r="C27" s="124" t="s">
        <v>50</v>
      </c>
      <c r="D27" s="124">
        <v>6</v>
      </c>
      <c r="E27" s="125">
        <v>3000</v>
      </c>
      <c r="F27" s="57">
        <v>1</v>
      </c>
      <c r="G27" s="60">
        <v>18000</v>
      </c>
    </row>
    <row r="28" spans="1:7" ht="23.25" customHeight="1">
      <c r="A28" s="38"/>
      <c r="B28" s="135" t="s">
        <v>116</v>
      </c>
      <c r="C28" s="126" t="s">
        <v>29</v>
      </c>
      <c r="D28" s="126">
        <v>29</v>
      </c>
      <c r="E28" s="127">
        <v>1065.7639999999999</v>
      </c>
      <c r="F28" s="57">
        <v>1</v>
      </c>
      <c r="G28" s="60">
        <v>30907.155999999995</v>
      </c>
    </row>
    <row r="29" spans="1:7" ht="18.75" customHeight="1">
      <c r="A29" s="38"/>
      <c r="B29" s="136" t="s">
        <v>117</v>
      </c>
      <c r="C29" s="128" t="s">
        <v>54</v>
      </c>
      <c r="D29" s="128">
        <v>1</v>
      </c>
      <c r="E29" s="129">
        <v>7210</v>
      </c>
      <c r="F29" s="57">
        <v>1</v>
      </c>
      <c r="G29" s="60">
        <v>7210</v>
      </c>
    </row>
    <row r="30" spans="1:7" ht="18.75" customHeight="1">
      <c r="A30" s="38"/>
      <c r="B30" s="137" t="s">
        <v>118</v>
      </c>
      <c r="C30" s="126" t="s">
        <v>119</v>
      </c>
      <c r="D30" s="126">
        <v>13</v>
      </c>
      <c r="E30" s="127">
        <v>750</v>
      </c>
      <c r="F30" s="57">
        <v>1</v>
      </c>
      <c r="G30" s="60">
        <v>9750</v>
      </c>
    </row>
    <row r="31" spans="1:7" ht="24" customHeight="1">
      <c r="A31" s="38"/>
      <c r="B31" s="135" t="s">
        <v>116</v>
      </c>
      <c r="C31" s="126" t="s">
        <v>29</v>
      </c>
      <c r="D31" s="126">
        <v>29</v>
      </c>
      <c r="E31" s="127">
        <v>1065.7639999999999</v>
      </c>
      <c r="F31" s="57">
        <v>1</v>
      </c>
      <c r="G31" s="60">
        <v>30907.155999999995</v>
      </c>
    </row>
    <row r="32" spans="1:7" ht="24" customHeight="1">
      <c r="A32" s="38"/>
      <c r="B32" s="136" t="s">
        <v>117</v>
      </c>
      <c r="C32" s="128" t="s">
        <v>54</v>
      </c>
      <c r="D32" s="128">
        <v>1</v>
      </c>
      <c r="E32" s="127">
        <v>2836</v>
      </c>
      <c r="F32" s="57">
        <v>1</v>
      </c>
      <c r="G32" s="60">
        <v>2836</v>
      </c>
    </row>
    <row r="33" spans="1:7" ht="24" customHeight="1">
      <c r="A33" s="38"/>
      <c r="B33" s="138" t="s">
        <v>121</v>
      </c>
      <c r="C33" s="131" t="s">
        <v>122</v>
      </c>
      <c r="D33" s="58">
        <v>65</v>
      </c>
      <c r="E33" s="58">
        <v>95</v>
      </c>
      <c r="F33" s="57">
        <v>1</v>
      </c>
      <c r="G33" s="60">
        <v>6175</v>
      </c>
    </row>
    <row r="34" spans="1:7" ht="24" customHeight="1">
      <c r="A34" s="38"/>
      <c r="B34" s="138" t="s">
        <v>123</v>
      </c>
      <c r="C34" s="131" t="s">
        <v>29</v>
      </c>
      <c r="D34" s="58">
        <v>24</v>
      </c>
      <c r="E34" s="58">
        <v>80</v>
      </c>
      <c r="F34" s="57">
        <v>1</v>
      </c>
      <c r="G34" s="60">
        <v>1920</v>
      </c>
    </row>
    <row r="35" spans="1:7" ht="25.5" customHeight="1">
      <c r="A35" s="38" t="s">
        <v>7</v>
      </c>
      <c r="B35" s="49" t="s">
        <v>39</v>
      </c>
      <c r="C35" s="29"/>
      <c r="D35" s="30"/>
      <c r="E35" s="58"/>
      <c r="F35" s="57"/>
      <c r="G35" s="74">
        <v>147308.14000000001</v>
      </c>
    </row>
    <row r="36" spans="1:7" ht="15.75" customHeight="1">
      <c r="A36" s="39"/>
      <c r="B36" s="52" t="s">
        <v>35</v>
      </c>
      <c r="C36" s="29" t="s">
        <v>53</v>
      </c>
      <c r="D36" s="57">
        <v>1</v>
      </c>
      <c r="E36" s="58" t="s">
        <v>62</v>
      </c>
      <c r="F36" s="56">
        <v>12</v>
      </c>
      <c r="G36" s="60">
        <v>33085.279999999999</v>
      </c>
    </row>
    <row r="37" spans="1:7" ht="15.75" customHeight="1">
      <c r="A37" s="39"/>
      <c r="B37" s="52" t="s">
        <v>36</v>
      </c>
      <c r="C37" s="29" t="s">
        <v>53</v>
      </c>
      <c r="D37" s="57">
        <v>1</v>
      </c>
      <c r="E37" s="58" t="s">
        <v>62</v>
      </c>
      <c r="F37" s="56">
        <v>12</v>
      </c>
      <c r="G37" s="60">
        <v>73740.009999999995</v>
      </c>
    </row>
    <row r="38" spans="1:7" ht="13.5" customHeight="1">
      <c r="A38" s="39"/>
      <c r="B38" s="52" t="s">
        <v>37</v>
      </c>
      <c r="C38" s="29" t="s">
        <v>53</v>
      </c>
      <c r="D38" s="57">
        <v>1</v>
      </c>
      <c r="E38" s="58" t="s">
        <v>62</v>
      </c>
      <c r="F38" s="56">
        <v>12</v>
      </c>
      <c r="G38" s="60">
        <v>7035.71</v>
      </c>
    </row>
    <row r="39" spans="1:7" ht="13.5" customHeight="1">
      <c r="A39" s="39"/>
      <c r="B39" s="52" t="s">
        <v>38</v>
      </c>
      <c r="C39" s="29" t="s">
        <v>53</v>
      </c>
      <c r="D39" s="57">
        <v>1</v>
      </c>
      <c r="E39" s="58" t="s">
        <v>62</v>
      </c>
      <c r="F39" s="56">
        <v>12</v>
      </c>
      <c r="G39" s="60">
        <v>11342.28</v>
      </c>
    </row>
    <row r="40" spans="1:7" ht="15" customHeight="1">
      <c r="A40" s="39"/>
      <c r="B40" s="52" t="s">
        <v>15</v>
      </c>
      <c r="C40" s="29" t="s">
        <v>53</v>
      </c>
      <c r="D40" s="57">
        <v>1</v>
      </c>
      <c r="E40" s="58" t="s">
        <v>62</v>
      </c>
      <c r="F40" s="56">
        <v>12</v>
      </c>
      <c r="G40" s="60">
        <v>22104.86</v>
      </c>
    </row>
    <row r="41" spans="1:7" ht="24.75" customHeight="1">
      <c r="A41" s="38" t="s">
        <v>9</v>
      </c>
      <c r="B41" s="51" t="s">
        <v>14</v>
      </c>
      <c r="C41" s="29" t="s">
        <v>53</v>
      </c>
      <c r="D41" s="30">
        <v>4555.7</v>
      </c>
      <c r="E41" s="58">
        <v>0.78</v>
      </c>
      <c r="F41" s="56">
        <v>12</v>
      </c>
      <c r="G41" s="74">
        <v>42641.351999999999</v>
      </c>
    </row>
    <row r="42" spans="1:7" ht="15" customHeight="1">
      <c r="A42" s="38" t="s">
        <v>10</v>
      </c>
      <c r="B42" s="51" t="s">
        <v>11</v>
      </c>
      <c r="C42" s="29"/>
      <c r="D42" s="30"/>
      <c r="E42" s="58"/>
      <c r="F42" s="57"/>
      <c r="G42" s="74"/>
    </row>
    <row r="43" spans="1:7" ht="18.75" customHeight="1">
      <c r="A43" s="38"/>
      <c r="B43" s="52" t="s">
        <v>40</v>
      </c>
      <c r="C43" s="29" t="s">
        <v>53</v>
      </c>
      <c r="D43" s="56">
        <v>1</v>
      </c>
      <c r="E43" s="58">
        <v>63712.63</v>
      </c>
      <c r="F43" s="57">
        <v>1</v>
      </c>
      <c r="G43" s="74">
        <v>63712.63</v>
      </c>
    </row>
    <row r="44" spans="1:7" ht="16.5" customHeight="1">
      <c r="A44" s="38" t="s">
        <v>59</v>
      </c>
      <c r="B44" s="51" t="s">
        <v>41</v>
      </c>
      <c r="C44" s="29"/>
      <c r="D44" s="56"/>
      <c r="E44" s="58"/>
      <c r="F44" s="57"/>
      <c r="G44" s="74"/>
    </row>
    <row r="45" spans="1:7" ht="15.75" customHeight="1">
      <c r="A45" s="38"/>
      <c r="B45" s="52" t="s">
        <v>42</v>
      </c>
      <c r="C45" s="29" t="s">
        <v>54</v>
      </c>
      <c r="D45" s="56">
        <v>110</v>
      </c>
      <c r="E45" s="58">
        <v>13.68</v>
      </c>
      <c r="F45" s="57">
        <v>2</v>
      </c>
      <c r="G45" s="74">
        <v>3009.6</v>
      </c>
    </row>
    <row r="46" spans="1:7" ht="15" customHeight="1">
      <c r="A46" s="38" t="s">
        <v>60</v>
      </c>
      <c r="B46" s="48" t="s">
        <v>43</v>
      </c>
      <c r="C46" s="29" t="s">
        <v>53</v>
      </c>
      <c r="D46" s="30">
        <v>4555.7</v>
      </c>
      <c r="E46" s="58">
        <v>0.13</v>
      </c>
      <c r="F46" s="57">
        <v>12</v>
      </c>
      <c r="G46" s="74">
        <v>7106.8919999999998</v>
      </c>
    </row>
    <row r="47" spans="1:7" ht="15" customHeight="1">
      <c r="A47" s="38" t="s">
        <v>12</v>
      </c>
      <c r="B47" s="51" t="s">
        <v>8</v>
      </c>
      <c r="C47" s="29"/>
      <c r="D47" s="30"/>
      <c r="E47" s="58"/>
      <c r="F47" s="57"/>
      <c r="G47" s="74"/>
    </row>
    <row r="48" spans="1:7" ht="21" customHeight="1">
      <c r="A48" s="38"/>
      <c r="B48" s="72" t="s">
        <v>63</v>
      </c>
      <c r="C48" s="29" t="s">
        <v>55</v>
      </c>
      <c r="D48" s="30">
        <v>4555.7</v>
      </c>
      <c r="E48" s="58">
        <v>1.32</v>
      </c>
      <c r="F48" s="57">
        <v>12</v>
      </c>
      <c r="G48" s="74">
        <v>72162.288</v>
      </c>
    </row>
    <row r="49" spans="1:7" ht="15" customHeight="1">
      <c r="A49" s="71" t="s">
        <v>13</v>
      </c>
      <c r="B49" s="65" t="s">
        <v>58</v>
      </c>
      <c r="C49" s="29"/>
      <c r="D49" s="30"/>
      <c r="E49" s="58"/>
      <c r="F49" s="57"/>
      <c r="G49" s="74">
        <v>120102.48000000001</v>
      </c>
    </row>
    <row r="50" spans="1:7">
      <c r="A50" s="40"/>
      <c r="B50" s="52" t="s">
        <v>44</v>
      </c>
      <c r="C50" s="29" t="s">
        <v>55</v>
      </c>
      <c r="D50" s="30">
        <v>550.79999999999995</v>
      </c>
      <c r="E50" s="58">
        <v>5.4</v>
      </c>
      <c r="F50" s="57">
        <v>11</v>
      </c>
      <c r="G50" s="60">
        <v>32717.52</v>
      </c>
    </row>
    <row r="51" spans="1:7">
      <c r="A51" s="40"/>
      <c r="B51" s="52" t="s">
        <v>44</v>
      </c>
      <c r="C51" s="29" t="s">
        <v>55</v>
      </c>
      <c r="D51" s="30">
        <v>550.79999999999995</v>
      </c>
      <c r="E51" s="58">
        <v>6.2</v>
      </c>
      <c r="F51" s="57">
        <v>1</v>
      </c>
      <c r="G51" s="60">
        <v>3414.96</v>
      </c>
    </row>
    <row r="52" spans="1:7" ht="18.75" customHeight="1">
      <c r="A52" s="37"/>
      <c r="B52" s="52" t="s">
        <v>57</v>
      </c>
      <c r="C52" s="29" t="s">
        <v>54</v>
      </c>
      <c r="D52" s="57">
        <v>1</v>
      </c>
      <c r="E52" s="58">
        <v>800</v>
      </c>
      <c r="F52" s="57">
        <v>12</v>
      </c>
      <c r="G52" s="60">
        <v>9600</v>
      </c>
    </row>
    <row r="53" spans="1:7" ht="21" hidden="1" customHeight="1">
      <c r="A53" s="37"/>
      <c r="B53" s="52" t="s">
        <v>56</v>
      </c>
      <c r="C53" s="29" t="s">
        <v>53</v>
      </c>
      <c r="D53" s="30"/>
      <c r="E53" s="58"/>
      <c r="F53" s="57"/>
      <c r="G53" s="60">
        <v>0</v>
      </c>
    </row>
    <row r="54" spans="1:7" ht="15.75" customHeight="1">
      <c r="A54" s="37"/>
      <c r="B54" s="53" t="s">
        <v>110</v>
      </c>
      <c r="C54" s="29" t="s">
        <v>109</v>
      </c>
      <c r="D54" s="57">
        <v>6</v>
      </c>
      <c r="E54" s="30">
        <v>2200</v>
      </c>
      <c r="F54" s="57">
        <v>1</v>
      </c>
      <c r="G54" s="60">
        <v>13200</v>
      </c>
    </row>
    <row r="55" spans="1:7" ht="24.75" customHeight="1">
      <c r="A55" s="37"/>
      <c r="B55" s="53" t="s">
        <v>70</v>
      </c>
      <c r="C55" s="29" t="s">
        <v>29</v>
      </c>
      <c r="D55" s="62">
        <v>2400</v>
      </c>
      <c r="E55" s="30">
        <v>2.2000000000000002</v>
      </c>
      <c r="F55" s="57">
        <v>8</v>
      </c>
      <c r="G55" s="60">
        <v>42240</v>
      </c>
    </row>
    <row r="56" spans="1:7" ht="15.75" customHeight="1">
      <c r="A56" s="37"/>
      <c r="B56" s="53" t="s">
        <v>64</v>
      </c>
      <c r="C56" s="29" t="s">
        <v>29</v>
      </c>
      <c r="D56" s="62">
        <v>1900</v>
      </c>
      <c r="E56" s="30">
        <v>3.4</v>
      </c>
      <c r="F56" s="57">
        <v>3</v>
      </c>
      <c r="G56" s="60">
        <v>19380</v>
      </c>
    </row>
    <row r="57" spans="1:7" ht="15.75" customHeight="1">
      <c r="A57" s="37"/>
      <c r="B57" s="53" t="s">
        <v>113</v>
      </c>
      <c r="C57" s="121" t="s">
        <v>66</v>
      </c>
      <c r="D57" s="30">
        <v>0.5</v>
      </c>
      <c r="E57" s="30">
        <v>1600</v>
      </c>
      <c r="F57" s="57">
        <v>1</v>
      </c>
      <c r="G57" s="60">
        <v>800</v>
      </c>
    </row>
    <row r="58" spans="1:7" ht="15.75" customHeight="1">
      <c r="A58" s="37"/>
      <c r="B58" s="53" t="s">
        <v>65</v>
      </c>
      <c r="C58" s="121" t="s">
        <v>66</v>
      </c>
      <c r="D58" s="30">
        <v>10</v>
      </c>
      <c r="E58" s="30">
        <v>1820</v>
      </c>
      <c r="F58" s="57">
        <v>1</v>
      </c>
      <c r="G58" s="60">
        <v>18200</v>
      </c>
    </row>
    <row r="59" spans="1:7" ht="15.75" customHeight="1">
      <c r="A59" s="37"/>
      <c r="B59" s="52" t="s">
        <v>124</v>
      </c>
      <c r="C59" s="29" t="s">
        <v>109</v>
      </c>
      <c r="D59" s="30">
        <v>2.5</v>
      </c>
      <c r="E59" s="30">
        <v>3500</v>
      </c>
      <c r="F59" s="57">
        <v>1</v>
      </c>
      <c r="G59" s="60">
        <v>8750</v>
      </c>
    </row>
    <row r="60" spans="1:7" ht="15.75" customHeight="1">
      <c r="A60" s="37"/>
      <c r="B60" s="52" t="s">
        <v>120</v>
      </c>
      <c r="C60" s="29" t="s">
        <v>53</v>
      </c>
      <c r="D60" s="30">
        <v>1</v>
      </c>
      <c r="E60" s="30">
        <v>800</v>
      </c>
      <c r="F60" s="57">
        <v>4</v>
      </c>
      <c r="G60" s="60">
        <v>3200</v>
      </c>
    </row>
    <row r="61" spans="1:7" ht="27.75" customHeight="1">
      <c r="A61" s="69"/>
      <c r="B61" s="70" t="s">
        <v>45</v>
      </c>
      <c r="C61" s="33"/>
      <c r="D61" s="33"/>
      <c r="E61" s="33"/>
      <c r="F61" s="33"/>
      <c r="G61" s="66">
        <v>874352.9264</v>
      </c>
    </row>
    <row r="62" spans="1:7">
      <c r="A62" s="13"/>
      <c r="B62" s="42" t="s">
        <v>47</v>
      </c>
      <c r="C62" s="29" t="s">
        <v>29</v>
      </c>
      <c r="D62" s="30">
        <v>4555.7</v>
      </c>
      <c r="E62" s="63">
        <v>3.26</v>
      </c>
      <c r="F62" s="57">
        <v>12</v>
      </c>
      <c r="G62" s="73">
        <v>52534.9</v>
      </c>
    </row>
    <row r="63" spans="1:7">
      <c r="A63" s="13"/>
      <c r="B63" s="41" t="s">
        <v>46</v>
      </c>
      <c r="C63" s="34"/>
      <c r="D63" s="30">
        <v>4555.7</v>
      </c>
      <c r="E63" s="63">
        <v>0.08</v>
      </c>
      <c r="F63" s="57">
        <v>12</v>
      </c>
      <c r="G63" s="73">
        <v>15033.75</v>
      </c>
    </row>
    <row r="64" spans="1:7">
      <c r="A64" s="13"/>
      <c r="B64" s="41" t="s">
        <v>48</v>
      </c>
      <c r="C64" s="34"/>
      <c r="D64" s="30">
        <v>4555.7</v>
      </c>
      <c r="E64" s="63">
        <v>0.35</v>
      </c>
      <c r="F64" s="57">
        <v>12</v>
      </c>
      <c r="G64" s="73">
        <v>25891.88</v>
      </c>
    </row>
    <row r="65" spans="1:9">
      <c r="A65" s="13"/>
      <c r="B65" s="13" t="s">
        <v>61</v>
      </c>
      <c r="C65" s="35"/>
      <c r="D65" s="12"/>
      <c r="E65" s="35"/>
      <c r="F65" s="35"/>
      <c r="G65" s="32">
        <v>967813.45640000002</v>
      </c>
    </row>
    <row r="66" spans="1:9">
      <c r="A66" s="13"/>
      <c r="B66" s="20" t="s">
        <v>69</v>
      </c>
      <c r="C66" s="35"/>
      <c r="D66" s="12"/>
      <c r="E66" s="35"/>
      <c r="F66" s="35"/>
      <c r="G66" s="32"/>
    </row>
    <row r="67" spans="1:9">
      <c r="B67" s="21" t="s">
        <v>49</v>
      </c>
      <c r="C67" s="22"/>
      <c r="D67" s="22"/>
      <c r="E67" s="23"/>
      <c r="F67" s="24"/>
      <c r="G67" s="130">
        <v>886919.81</v>
      </c>
    </row>
    <row r="68" spans="1:9">
      <c r="B68" s="68" t="s">
        <v>111</v>
      </c>
      <c r="C68" s="67"/>
      <c r="D68" s="67"/>
      <c r="E68" s="67"/>
      <c r="F68" s="67"/>
      <c r="G68" s="66">
        <v>45514.34</v>
      </c>
    </row>
    <row r="69" spans="1:9">
      <c r="B69" s="25" t="s">
        <v>127</v>
      </c>
      <c r="C69" s="26"/>
      <c r="D69" s="26"/>
      <c r="E69" s="27"/>
      <c r="F69" s="28"/>
      <c r="G69" s="32">
        <v>967813.46</v>
      </c>
    </row>
    <row r="70" spans="1:9">
      <c r="B70" s="68" t="s">
        <v>128</v>
      </c>
      <c r="C70" s="67"/>
      <c r="D70" s="67"/>
      <c r="E70" s="67"/>
      <c r="F70" s="67"/>
      <c r="G70" s="66">
        <v>126407.9899999999</v>
      </c>
      <c r="I70" s="11"/>
    </row>
    <row r="71" spans="1:9">
      <c r="C71" s="12"/>
      <c r="D71" s="12"/>
      <c r="E71" s="12"/>
      <c r="F71" s="12"/>
    </row>
    <row r="73" spans="1:9">
      <c r="B73" t="s">
        <v>67</v>
      </c>
    </row>
  </sheetData>
  <mergeCells count="11">
    <mergeCell ref="E17:E18"/>
    <mergeCell ref="E1:F1"/>
    <mergeCell ref="A5:F5"/>
    <mergeCell ref="A6:F6"/>
    <mergeCell ref="F17:F18"/>
    <mergeCell ref="A17:A18"/>
    <mergeCell ref="B17:B18"/>
    <mergeCell ref="C17:C18"/>
    <mergeCell ref="D17:D18"/>
    <mergeCell ref="D2:G2"/>
    <mergeCell ref="D3:G3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F27" sqref="F27"/>
    </sheetView>
  </sheetViews>
  <sheetFormatPr defaultRowHeight="15"/>
  <cols>
    <col min="1" max="1" width="3.42578125" style="75" customWidth="1"/>
    <col min="2" max="2" width="26.28515625" style="75" customWidth="1"/>
    <col min="3" max="3" width="28.140625" style="75" customWidth="1"/>
    <col min="4" max="4" width="9.42578125" style="75" customWidth="1"/>
    <col min="5" max="5" width="8" style="75" customWidth="1"/>
    <col min="6" max="6" width="10" style="75" customWidth="1"/>
    <col min="7" max="7" width="4.42578125" style="75" customWidth="1"/>
    <col min="8" max="9" width="13.28515625" style="75" bestFit="1" customWidth="1"/>
    <col min="10" max="16384" width="9.140625" style="75"/>
  </cols>
  <sheetData>
    <row r="1" spans="1:9">
      <c r="C1" t="s">
        <v>17</v>
      </c>
      <c r="D1"/>
      <c r="E1"/>
      <c r="F1"/>
    </row>
    <row r="2" spans="1:9">
      <c r="C2" t="s">
        <v>71</v>
      </c>
      <c r="D2"/>
      <c r="E2"/>
      <c r="F2"/>
    </row>
    <row r="3" spans="1:9">
      <c r="C3" t="s">
        <v>72</v>
      </c>
      <c r="D3"/>
      <c r="E3"/>
      <c r="F3"/>
    </row>
    <row r="4" spans="1:9" ht="25.5" customHeight="1">
      <c r="B4" s="148" t="s">
        <v>130</v>
      </c>
      <c r="C4" s="148"/>
      <c r="D4" s="148"/>
      <c r="E4" s="148"/>
      <c r="F4" s="148"/>
    </row>
    <row r="5" spans="1:9">
      <c r="B5" s="148" t="s">
        <v>73</v>
      </c>
      <c r="C5" s="148"/>
      <c r="D5" s="148"/>
      <c r="E5" s="148"/>
      <c r="F5" s="76"/>
    </row>
    <row r="6" spans="1:9">
      <c r="B6" s="77" t="s">
        <v>74</v>
      </c>
      <c r="C6" s="77"/>
      <c r="D6" s="78"/>
      <c r="E6" s="79"/>
      <c r="F6" s="79">
        <v>4555.7</v>
      </c>
    </row>
    <row r="7" spans="1:9" ht="17.25" customHeight="1">
      <c r="B7" s="80" t="s">
        <v>75</v>
      </c>
      <c r="C7" s="80"/>
      <c r="D7" s="81"/>
      <c r="E7" s="82"/>
      <c r="F7" s="82">
        <v>25</v>
      </c>
      <c r="H7" s="83"/>
      <c r="I7" s="83"/>
    </row>
    <row r="8" spans="1:9" ht="18" customHeight="1" thickBot="1">
      <c r="B8" s="77" t="s">
        <v>76</v>
      </c>
      <c r="C8" s="84"/>
      <c r="D8" s="85"/>
      <c r="E8" s="86"/>
      <c r="F8" s="86">
        <v>12</v>
      </c>
    </row>
    <row r="9" spans="1:9" ht="26.25" customHeight="1">
      <c r="A9" s="87" t="s">
        <v>77</v>
      </c>
      <c r="B9" s="88" t="s">
        <v>78</v>
      </c>
      <c r="C9" s="88" t="s">
        <v>79</v>
      </c>
      <c r="D9" s="89" t="s">
        <v>80</v>
      </c>
      <c r="E9" s="89" t="s">
        <v>81</v>
      </c>
      <c r="F9" s="90" t="s">
        <v>82</v>
      </c>
    </row>
    <row r="10" spans="1:9" ht="36.75" customHeight="1">
      <c r="A10" s="91">
        <v>1</v>
      </c>
      <c r="B10" s="92" t="s">
        <v>83</v>
      </c>
      <c r="C10" s="93" t="s">
        <v>84</v>
      </c>
      <c r="D10" s="92" t="s">
        <v>85</v>
      </c>
      <c r="E10" s="94">
        <v>3</v>
      </c>
      <c r="F10" s="95">
        <f>E10*F6*F8</f>
        <v>164005.19999999998</v>
      </c>
    </row>
    <row r="11" spans="1:9" ht="36.75" customHeight="1">
      <c r="A11" s="91">
        <v>2</v>
      </c>
      <c r="B11" s="96" t="s">
        <v>86</v>
      </c>
      <c r="C11" s="93" t="s">
        <v>87</v>
      </c>
      <c r="D11" s="92" t="s">
        <v>85</v>
      </c>
      <c r="E11" s="94">
        <v>1.7</v>
      </c>
      <c r="F11" s="95">
        <f>F6*E11*F8</f>
        <v>92936.28</v>
      </c>
    </row>
    <row r="12" spans="1:9" ht="53.25" customHeight="1">
      <c r="A12" s="91">
        <v>3</v>
      </c>
      <c r="B12" s="97" t="s">
        <v>88</v>
      </c>
      <c r="C12" s="93" t="s">
        <v>89</v>
      </c>
      <c r="D12" s="92" t="s">
        <v>85</v>
      </c>
      <c r="E12" s="98">
        <f>2.46</f>
        <v>2.46</v>
      </c>
      <c r="F12" s="95">
        <f>F6*E12*F8</f>
        <v>134484.264</v>
      </c>
      <c r="G12" s="83"/>
      <c r="H12" s="83"/>
    </row>
    <row r="13" spans="1:9" ht="32.25" customHeight="1">
      <c r="A13" s="91">
        <v>4</v>
      </c>
      <c r="B13" s="97" t="s">
        <v>90</v>
      </c>
      <c r="C13" s="93" t="s">
        <v>91</v>
      </c>
      <c r="D13" s="92" t="s">
        <v>85</v>
      </c>
      <c r="E13" s="98">
        <v>0.82</v>
      </c>
      <c r="F13" s="95">
        <f>E13*F6*F8</f>
        <v>44828.087999999996</v>
      </c>
      <c r="G13" s="83"/>
      <c r="H13" s="83"/>
    </row>
    <row r="14" spans="1:9" ht="46.5" customHeight="1">
      <c r="A14" s="91">
        <v>5</v>
      </c>
      <c r="B14" s="93" t="s">
        <v>92</v>
      </c>
      <c r="C14" s="93" t="s">
        <v>93</v>
      </c>
      <c r="D14" s="92" t="s">
        <v>85</v>
      </c>
      <c r="E14" s="98">
        <v>0.93</v>
      </c>
      <c r="F14" s="95">
        <f>F6*E14*F8</f>
        <v>50841.612000000008</v>
      </c>
      <c r="G14" s="83"/>
      <c r="H14" s="83"/>
    </row>
    <row r="15" spans="1:9" ht="36" customHeight="1">
      <c r="A15" s="91">
        <v>6</v>
      </c>
      <c r="B15" s="93" t="s">
        <v>94</v>
      </c>
      <c r="C15" s="93" t="s">
        <v>95</v>
      </c>
      <c r="D15" s="92" t="s">
        <v>85</v>
      </c>
      <c r="E15" s="98">
        <v>2.4</v>
      </c>
      <c r="F15" s="95">
        <f>F6*E15*F8</f>
        <v>131204.15999999997</v>
      </c>
      <c r="G15" s="83"/>
      <c r="H15" s="83"/>
    </row>
    <row r="16" spans="1:9" ht="30" customHeight="1">
      <c r="A16" s="91">
        <v>7</v>
      </c>
      <c r="B16" s="93" t="s">
        <v>96</v>
      </c>
      <c r="C16" s="93" t="s">
        <v>97</v>
      </c>
      <c r="D16" s="92" t="s">
        <v>85</v>
      </c>
      <c r="E16" s="98">
        <v>0.17</v>
      </c>
      <c r="F16" s="95">
        <f>F6*E16*F8</f>
        <v>9293.6280000000006</v>
      </c>
      <c r="G16" s="83"/>
      <c r="H16" s="83"/>
    </row>
    <row r="17" spans="1:8" ht="22.5">
      <c r="A17" s="91">
        <v>8</v>
      </c>
      <c r="B17" s="93" t="s">
        <v>98</v>
      </c>
      <c r="C17" s="93" t="s">
        <v>99</v>
      </c>
      <c r="D17" s="92" t="s">
        <v>85</v>
      </c>
      <c r="E17" s="98">
        <v>0.12</v>
      </c>
      <c r="F17" s="95">
        <f>F6*E17*F8</f>
        <v>6560.2079999999996</v>
      </c>
      <c r="G17" s="83"/>
      <c r="H17" s="83"/>
    </row>
    <row r="18" spans="1:8" ht="33.75">
      <c r="A18" s="91">
        <v>9</v>
      </c>
      <c r="B18" s="93" t="s">
        <v>100</v>
      </c>
      <c r="C18" s="93" t="s">
        <v>101</v>
      </c>
      <c r="D18" s="92" t="s">
        <v>85</v>
      </c>
      <c r="E18" s="98">
        <v>1.2</v>
      </c>
      <c r="F18" s="95">
        <f>F6*E18*F8</f>
        <v>65602.079999999987</v>
      </c>
      <c r="G18" s="83"/>
      <c r="H18" s="83"/>
    </row>
    <row r="19" spans="1:8" ht="33.75">
      <c r="A19" s="91">
        <v>10</v>
      </c>
      <c r="B19" s="93" t="s">
        <v>102</v>
      </c>
      <c r="C19" s="93" t="s">
        <v>101</v>
      </c>
      <c r="D19" s="92" t="s">
        <v>85</v>
      </c>
      <c r="E19" s="98">
        <v>2.2000000000000002</v>
      </c>
      <c r="F19" s="95">
        <f>F6*E19*F8</f>
        <v>120270.48000000001</v>
      </c>
      <c r="G19" s="83"/>
      <c r="H19" s="83"/>
    </row>
    <row r="20" spans="1:8" ht="26.25" customHeight="1">
      <c r="A20" s="99"/>
      <c r="B20" s="149" t="s">
        <v>131</v>
      </c>
      <c r="C20" s="150"/>
      <c r="D20" s="100"/>
      <c r="E20" s="101">
        <v>25</v>
      </c>
      <c r="F20" s="101">
        <f>SUM(F10:F19)</f>
        <v>820025.99999999988</v>
      </c>
      <c r="H20" s="83"/>
    </row>
    <row r="21" spans="1:8" ht="22.5">
      <c r="A21" s="102">
        <v>11</v>
      </c>
      <c r="B21" s="102" t="s">
        <v>103</v>
      </c>
      <c r="C21" s="103"/>
      <c r="D21" s="92" t="s">
        <v>85</v>
      </c>
      <c r="E21" s="104">
        <v>0.06</v>
      </c>
      <c r="F21" s="105">
        <f>E21*F6*F8</f>
        <v>3280.1039999999998</v>
      </c>
    </row>
    <row r="22" spans="1:8" ht="22.5">
      <c r="A22" s="102">
        <v>12</v>
      </c>
      <c r="B22" s="102" t="s">
        <v>104</v>
      </c>
      <c r="C22" s="106"/>
      <c r="D22" s="92" t="s">
        <v>85</v>
      </c>
      <c r="E22" s="107">
        <v>0.26</v>
      </c>
      <c r="F22" s="105">
        <f>E22*F6*F8</f>
        <v>14213.784</v>
      </c>
    </row>
    <row r="23" spans="1:8" ht="22.5">
      <c r="A23" s="102">
        <v>13</v>
      </c>
      <c r="B23" s="102" t="s">
        <v>47</v>
      </c>
      <c r="C23" s="106"/>
      <c r="D23" s="92" t="s">
        <v>85</v>
      </c>
      <c r="E23" s="107">
        <v>0.75</v>
      </c>
      <c r="F23" s="105">
        <f>E23*F6*F8</f>
        <v>41001.299999999996</v>
      </c>
    </row>
    <row r="24" spans="1:8" ht="22.5">
      <c r="A24" s="108"/>
      <c r="B24" s="109"/>
      <c r="C24" s="110" t="s">
        <v>105</v>
      </c>
      <c r="D24" s="111" t="s">
        <v>85</v>
      </c>
      <c r="E24" s="112">
        <f>E20+E21+E22+E23</f>
        <v>26.07</v>
      </c>
      <c r="F24" s="112">
        <f>F20+F21+F22+F23</f>
        <v>878521.18799999997</v>
      </c>
    </row>
    <row r="25" spans="1:8">
      <c r="A25" s="113"/>
      <c r="B25" s="114" t="s">
        <v>106</v>
      </c>
      <c r="C25" s="115"/>
      <c r="D25" s="116"/>
    </row>
    <row r="26" spans="1:8">
      <c r="A26" s="113"/>
      <c r="B26" s="117" t="s">
        <v>107</v>
      </c>
      <c r="C26" s="151" t="s">
        <v>108</v>
      </c>
      <c r="D26" s="151"/>
      <c r="E26" s="151"/>
      <c r="F26" s="151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2024-02-20T08:44:27Z</dcterms:modified>
</cp:coreProperties>
</file>